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Dimakatso Maduma\Documents\2024\ESD 2024\SMME Clinic Masterclasses\7 November 2024\"/>
    </mc:Choice>
  </mc:AlternateContent>
  <xr:revisionPtr revIDLastSave="0" documentId="8_{3D10E7B5-1D2E-44C9-BD8F-3334C74458A4}" xr6:coauthVersionLast="47" xr6:coauthVersionMax="47" xr10:uidLastSave="{00000000-0000-0000-0000-000000000000}"/>
  <bookViews>
    <workbookView xWindow="-110" yWindow="-110" windowWidth="19420" windowHeight="10300" activeTab="1" xr2:uid="{00000000-000D-0000-FFFF-FFFF00000000}"/>
  </bookViews>
  <sheets>
    <sheet name="Income Statement" sheetId="1" r:id="rId1"/>
    <sheet name="Balance Sheet" sheetId="2" r:id="rId2"/>
    <sheet name="Cashflow Statemen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D7" i="3" l="1"/>
  <c r="C7" i="3"/>
  <c r="D36" i="2"/>
  <c r="C36" i="2"/>
  <c r="D25" i="2"/>
  <c r="D31" i="2" s="1"/>
  <c r="D38" i="2" s="1"/>
  <c r="C25" i="2"/>
  <c r="C31" i="2" s="1"/>
  <c r="C38" i="2" s="1"/>
  <c r="D15" i="2"/>
  <c r="C15" i="2"/>
  <c r="D10" i="2"/>
  <c r="C10" i="2"/>
  <c r="D30" i="1"/>
  <c r="C30" i="1"/>
  <c r="D15" i="1"/>
  <c r="C15" i="1"/>
  <c r="D9" i="1"/>
  <c r="C9" i="1"/>
  <c r="D17" i="1" l="1"/>
  <c r="D32" i="1" s="1"/>
  <c r="D38" i="1" s="1"/>
  <c r="D40" i="1" s="1"/>
  <c r="D42" i="1" s="1"/>
  <c r="C17" i="1"/>
  <c r="C32" i="1" s="1"/>
  <c r="C38" i="1" s="1"/>
  <c r="C40" i="1" l="1"/>
  <c r="C42" i="1" s="1"/>
</calcChain>
</file>

<file path=xl/sharedStrings.xml><?xml version="1.0" encoding="utf-8"?>
<sst xmlns="http://schemas.openxmlformats.org/spreadsheetml/2006/main" count="121" uniqueCount="117">
  <si>
    <t>Income Statement</t>
  </si>
  <si>
    <t>2023 (R)</t>
  </si>
  <si>
    <t>Revenue</t>
  </si>
  <si>
    <t>Residential Cleaning Services</t>
  </si>
  <si>
    <t>Commercial Cleaning Services</t>
  </si>
  <si>
    <t>One-Time Special Projects</t>
  </si>
  <si>
    <t>Total Revenue</t>
  </si>
  <si>
    <t>Cost of Goods Sold (COGS)</t>
  </si>
  <si>
    <t>Cleaning Supplies</t>
  </si>
  <si>
    <t>Labor Costs</t>
  </si>
  <si>
    <t>Transportation Costs</t>
  </si>
  <si>
    <t>Total COGS</t>
  </si>
  <si>
    <t>Gross Profit</t>
  </si>
  <si>
    <t>Operating Expenses</t>
  </si>
  <si>
    <t>Salaries (Admin &amp; Support)</t>
  </si>
  <si>
    <t>Rent</t>
  </si>
  <si>
    <t>Utilities</t>
  </si>
  <si>
    <t>Marketing &amp; Advertising</t>
  </si>
  <si>
    <t>Insurance</t>
  </si>
  <si>
    <t>Office Supplies</t>
  </si>
  <si>
    <t>Professional Fees (Legal &amp; Accounting)</t>
  </si>
  <si>
    <t>Repairs &amp; Maintenance</t>
  </si>
  <si>
    <t>Miscellaneous Expenses</t>
  </si>
  <si>
    <t>Total Operating Expenses</t>
  </si>
  <si>
    <t>Operating Profit</t>
  </si>
  <si>
    <t>Other Income/Expenses</t>
  </si>
  <si>
    <t>Interest Income</t>
  </si>
  <si>
    <t>Interest Expense</t>
  </si>
  <si>
    <t>Ratios Relevant to the Income Statement</t>
  </si>
  <si>
    <t>1. Gross Profit Margin:</t>
  </si>
  <si>
    <t>Formula: Gross Profit / Revenue</t>
  </si>
  <si>
    <t>2. Net Profit Margin:</t>
  </si>
  <si>
    <t>Formula: Net Profit / Revenue</t>
  </si>
  <si>
    <t>Balance Sheet</t>
  </si>
  <si>
    <t>Assets</t>
  </si>
  <si>
    <t>Current Assets</t>
  </si>
  <si>
    <t>Cash</t>
  </si>
  <si>
    <t>Accounts Receivable</t>
  </si>
  <si>
    <t>Inventory (Cleaning Supplies)</t>
  </si>
  <si>
    <t>Prepaid Expenses (Insurance)</t>
  </si>
  <si>
    <t>Total Current Assets</t>
  </si>
  <si>
    <t>Non-Current Assets</t>
  </si>
  <si>
    <t>Equipment (Cleaning Machines)</t>
  </si>
  <si>
    <t>Accumulated Depreciation on Equipment</t>
  </si>
  <si>
    <t>Net Equipment</t>
  </si>
  <si>
    <t>Total Non-Current Assets</t>
  </si>
  <si>
    <t>Total Assets</t>
  </si>
  <si>
    <t>Liabilities</t>
  </si>
  <si>
    <t>Current Liabilities</t>
  </si>
  <si>
    <t>Accounts Payable</t>
  </si>
  <si>
    <t>Accrued Expenses (Payroll &amp; Utilities)</t>
  </si>
  <si>
    <t>Short-Term Loan (due within 1 year)</t>
  </si>
  <si>
    <t>Total Current Liabilities</t>
  </si>
  <si>
    <t>Non-Current Liabilities</t>
  </si>
  <si>
    <t>Long-Term Loan (remaining balance)</t>
  </si>
  <si>
    <t>Total Non-Current Liabilities</t>
  </si>
  <si>
    <t>Total Liabilities</t>
  </si>
  <si>
    <t>Equity</t>
  </si>
  <si>
    <t>Owner's Capital</t>
  </si>
  <si>
    <t>Retained Earnings</t>
  </si>
  <si>
    <t>Total Equity</t>
  </si>
  <si>
    <t>Total Liabilities &amp; Equity</t>
  </si>
  <si>
    <t>Ratios Relevant to the Balance Sheet</t>
  </si>
  <si>
    <t>1. Current Ratio:</t>
  </si>
  <si>
    <t>Formula: Current Assets / Current Liabilities</t>
  </si>
  <si>
    <t>2. Debt-to-Equity Ratio:</t>
  </si>
  <si>
    <t>Formula: Total Liabilities / Total Equity</t>
  </si>
  <si>
    <t>Cash Flow Statement</t>
  </si>
  <si>
    <t>Operating Activities</t>
  </si>
  <si>
    <t>Cash from Customers</t>
  </si>
  <si>
    <t>Cash Paid for Expenses</t>
  </si>
  <si>
    <t>Net Cash from Operating Activities</t>
  </si>
  <si>
    <t>Investing Activities</t>
  </si>
  <si>
    <t>Purchase of Equipment</t>
  </si>
  <si>
    <t>Net Cash from Investing Activities</t>
  </si>
  <si>
    <t>Financing Activities</t>
  </si>
  <si>
    <t>Loan Repayments</t>
  </si>
  <si>
    <t>Net Cash from Financing Activities</t>
  </si>
  <si>
    <t>Net Increase in Cash</t>
  </si>
  <si>
    <t>Beginning Cash Balance</t>
  </si>
  <si>
    <t>Ending Cash Balance</t>
  </si>
  <si>
    <t>Summary of Insights and Solutions</t>
  </si>
  <si>
    <t>1. Profitability: FreshStart’s net profit margin is declining. Our bookkeeping and cost management services provide a systematic way to track and reduce costs without compromising service quality.</t>
  </si>
  <si>
    <t>2. Liquidity and Cash Use: Excess liquidity suggests that FreshStart can reinvest in growth or debt reduction. Ndzumo Consulting’s strategic investment advisory services help deploy this cash for better returns.</t>
  </si>
  <si>
    <t>3. Debt Position: A low debt-to-equity ratio shows FreshStart’s reduced reliance on debt, which is positive. However, we recommend regular monitoring to ensure debt remains manageable, with tailored advice on debt repayment or restructuring when necessary.</t>
  </si>
  <si>
    <t>4. Receivables Collection: With increased accounts receivable, FreshStart could benefit from more efficient collection processes. Our team can advise on optimizing credit terms to enhance cash flow and reduce outstanding balances.</t>
  </si>
  <si>
    <t>2024 (R)</t>
  </si>
  <si>
    <t>Detailed Income Statement for FreshStart Cleaning Services (2024)</t>
  </si>
  <si>
    <t>Tax</t>
  </si>
  <si>
    <t>2023: 250,000 / 600,000 = 41.7%</t>
  </si>
  <si>
    <t>2024: 270,000 / 674,000 = 40.0%</t>
  </si>
  <si>
    <t>3. Income Statement Challenges</t>
  </si>
  <si>
    <t>Detailed Balance Sheet for FreshStart Cleaning Services (28 Feb 2024)</t>
  </si>
  <si>
    <t>2023: 126,300 / 600,000 = 21.1%</t>
  </si>
  <si>
    <t>2024: 133,700 / 674,000 = 19.8%</t>
  </si>
  <si>
    <t>Net Profit before taxes</t>
  </si>
  <si>
    <t>Net Profit after taxes</t>
  </si>
  <si>
    <r>
      <rPr>
        <i/>
        <sz val="11"/>
        <color rgb="FFFF0000"/>
        <rFont val="Calibri"/>
        <family val="2"/>
        <scheme val="minor"/>
      </rPr>
      <t>Insight:</t>
    </r>
    <r>
      <rPr>
        <sz val="11"/>
        <color theme="1"/>
        <rFont val="Calibri"/>
        <family val="2"/>
        <scheme val="minor"/>
      </rPr>
      <t xml:space="preserve"> The slight decrease in gross profit margin suggests rising COGS, mainly due to increased labor and supply costs. FreshStart could benefit from cost control measures.</t>
    </r>
  </si>
  <si>
    <r>
      <rPr>
        <i/>
        <sz val="11"/>
        <color rgb="FFFF0000"/>
        <rFont val="Calibri"/>
        <family val="2"/>
        <scheme val="minor"/>
      </rPr>
      <t>Insight:</t>
    </r>
    <r>
      <rPr>
        <sz val="11"/>
        <color theme="1"/>
        <rFont val="Calibri"/>
        <family val="2"/>
        <scheme val="minor"/>
      </rPr>
      <t xml:space="preserve"> The decrease in net profit margin reflects rising operating expenses. Monitoring and controlling non-essential expenses could help improve profitability.</t>
    </r>
  </si>
  <si>
    <r>
      <rPr>
        <b/>
        <i/>
        <u/>
        <sz val="11"/>
        <color theme="1"/>
        <rFont val="Calibri"/>
        <family val="2"/>
        <scheme val="minor"/>
      </rPr>
      <t>Bookkeeping and Cost Control:</t>
    </r>
    <r>
      <rPr>
        <sz val="11"/>
        <color theme="1"/>
        <rFont val="Calibri"/>
        <family val="2"/>
        <scheme val="minor"/>
      </rPr>
      <t xml:space="preserve"> Ensure accurate bookkeeping for tracking expenses by category. For FreshStart, this helps identify cost-saving opportunities, especially within labor and supply costs. Our team can advise on optimizing labor efficiency and negotiating with suppliers.</t>
    </r>
  </si>
  <si>
    <r>
      <rPr>
        <b/>
        <i/>
        <u/>
        <sz val="11"/>
        <color theme="1"/>
        <rFont val="Calibri"/>
        <family val="2"/>
        <scheme val="minor"/>
      </rPr>
      <t>Tax Planning:</t>
    </r>
    <r>
      <rPr>
        <sz val="11"/>
        <color theme="1"/>
        <rFont val="Calibri"/>
        <family val="2"/>
        <scheme val="minor"/>
      </rPr>
      <t xml:space="preserve"> By keeping thorough records of deductible expenses, we help minimize taxable income, effectively increasing net profitability without reducing revenue.</t>
    </r>
  </si>
  <si>
    <r>
      <rPr>
        <b/>
        <i/>
        <u/>
        <sz val="11"/>
        <color theme="1"/>
        <rFont val="Calibri"/>
        <family val="2"/>
        <scheme val="minor"/>
      </rPr>
      <t>Business Advisory:</t>
    </r>
    <r>
      <rPr>
        <sz val="11"/>
        <color theme="1"/>
        <rFont val="Calibri"/>
        <family val="2"/>
        <scheme val="minor"/>
      </rPr>
      <t xml:space="preserve"> Reviewing non-essential expenses (e.g., marketing costs, ENTERTAINMENT etc) to align spending with revenue growth, ensuring sustainable profitability.</t>
    </r>
  </si>
  <si>
    <t>2023: 84,500 / 36,000 = 2.35</t>
  </si>
  <si>
    <t>2024: 253,000 / 40,000 = 6.33</t>
  </si>
  <si>
    <r>
      <rPr>
        <i/>
        <sz val="11"/>
        <color rgb="FFFF0000"/>
        <rFont val="Calibri"/>
        <family val="2"/>
        <scheme val="minor"/>
      </rPr>
      <t>Insight:</t>
    </r>
    <r>
      <rPr>
        <sz val="11"/>
        <color theme="1"/>
        <rFont val="Calibri"/>
        <family val="2"/>
        <scheme val="minor"/>
      </rPr>
      <t xml:space="preserve"> The improvement in the current ratio indicates better liquidity. However, it also suggests excess cash that could be strategically invested.</t>
    </r>
  </si>
  <si>
    <r>
      <rPr>
        <i/>
        <u/>
        <sz val="11"/>
        <color rgb="FFFF0000"/>
        <rFont val="Calibri"/>
        <family val="2"/>
        <scheme val="minor"/>
      </rPr>
      <t xml:space="preserve">Insight: </t>
    </r>
    <r>
      <rPr>
        <sz val="11"/>
        <color theme="1"/>
        <rFont val="Calibri"/>
        <family val="2"/>
        <scheme val="minor"/>
      </rPr>
      <t>A lower debt-to-equity ratio shows reduced reliance on debt, indicating a stronger financial position.</t>
    </r>
  </si>
  <si>
    <t>2023: 57,000 / 95,500 = 0.60</t>
  </si>
  <si>
    <t>2024: 59,500 / 269,500 = 0.22</t>
  </si>
  <si>
    <t>3. Addresses Balance Sheet Challenges</t>
  </si>
  <si>
    <r>
      <rPr>
        <b/>
        <i/>
        <u/>
        <sz val="11"/>
        <color theme="1"/>
        <rFont val="Calibri"/>
        <family val="2"/>
        <scheme val="minor"/>
      </rPr>
      <t>Cash Flow Management and Investment Advisory</t>
    </r>
    <r>
      <rPr>
        <b/>
        <sz val="11"/>
        <color theme="1"/>
        <rFont val="Calibri"/>
        <family val="2"/>
        <scheme val="minor"/>
      </rPr>
      <t>:</t>
    </r>
    <r>
      <rPr>
        <sz val="11"/>
        <color theme="1"/>
        <rFont val="Calibri"/>
        <family val="2"/>
        <scheme val="minor"/>
      </rPr>
      <t xml:space="preserve"> With high liquidity, FreshStart has funds that could be used for strategic investments. Our advisory services help identify profitable uses for excess cash, such as investing in growth or paying down debt.</t>
    </r>
  </si>
  <si>
    <r>
      <rPr>
        <b/>
        <i/>
        <u/>
        <sz val="11"/>
        <color theme="1"/>
        <rFont val="Calibri"/>
        <family val="2"/>
        <scheme val="minor"/>
      </rPr>
      <t>Debt Management:</t>
    </r>
    <r>
      <rPr>
        <sz val="11"/>
        <color theme="1"/>
        <rFont val="Calibri"/>
        <family val="2"/>
        <scheme val="minor"/>
      </rPr>
      <t xml:space="preserve"> Provide guidance on maintaining a healthy balance between equity and debt, helping FreshStart minimize interest costs and improve financial stability.</t>
    </r>
  </si>
  <si>
    <r>
      <rPr>
        <b/>
        <i/>
        <u/>
        <sz val="11"/>
        <color theme="1"/>
        <rFont val="Calibri"/>
        <family val="2"/>
        <scheme val="minor"/>
      </rPr>
      <t>Accounts Receivable Management:</t>
    </r>
    <r>
      <rPr>
        <sz val="11"/>
        <color theme="1"/>
        <rFont val="Calibri"/>
        <family val="2"/>
        <scheme val="minor"/>
      </rPr>
      <t xml:space="preserve"> By optimizing collection processes, we reduce outstanding receivables, further strengthening FreshStart's cash position.</t>
    </r>
  </si>
  <si>
    <t>Detailed Cash Flow Statement for FreshStart Cleaning Services (2024)</t>
  </si>
  <si>
    <t>Addresses Cash Flow Statement Challenges</t>
  </si>
  <si>
    <r>
      <rPr>
        <b/>
        <i/>
        <u/>
        <sz val="11"/>
        <color theme="1"/>
        <rFont val="Calibri"/>
        <family val="2"/>
        <scheme val="minor"/>
      </rPr>
      <t>Budgeting and Forecasting:</t>
    </r>
    <r>
      <rPr>
        <sz val="11"/>
        <color theme="1"/>
        <rFont val="Calibri"/>
        <family val="2"/>
        <scheme val="minor"/>
      </rPr>
      <t xml:space="preserve"> Assists in creating cash flow forecasts to help FreshStart anticipate cash needs, manage fluctuations, and avoid periods of cash shortfall.</t>
    </r>
  </si>
  <si>
    <r>
      <rPr>
        <b/>
        <i/>
        <u/>
        <sz val="11"/>
        <color theme="1"/>
        <rFont val="Calibri"/>
        <family val="2"/>
        <scheme val="minor"/>
      </rPr>
      <t>Expense Management:</t>
    </r>
    <r>
      <rPr>
        <sz val="11"/>
        <color theme="1"/>
        <rFont val="Calibri"/>
        <family val="2"/>
        <scheme val="minor"/>
      </rPr>
      <t xml:space="preserve"> By analyzing recurring expenses, we identify cost-cutting opportunities that improve operating cash flow.</t>
    </r>
  </si>
  <si>
    <r>
      <rPr>
        <b/>
        <i/>
        <u/>
        <sz val="11"/>
        <color theme="1"/>
        <rFont val="Calibri"/>
        <family val="2"/>
        <scheme val="minor"/>
      </rPr>
      <t>Advisory on Equipment and Debt Management:</t>
    </r>
    <r>
      <rPr>
        <sz val="11"/>
        <color theme="1"/>
        <rFont val="Calibri"/>
        <family val="2"/>
        <scheme val="minor"/>
      </rPr>
      <t xml:space="preserve"> Through careful planning of equipment purchases and loan repayments, we help FreshStart maintain a healthy cash flow without unnecessary strain on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</si>
</sst>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i/>
      <u/>
      <sz val="11"/>
      <color theme="1"/>
      <name val="Calibri"/>
      <family val="2"/>
      <scheme val="minor"/>
    </font>
    <font>
      <i/>
      <u/>
      <sz val="11"/>
      <color theme="1"/>
      <name val="Calibri"/>
      <family val="2"/>
      <scheme val="minor"/>
    </font>
    <font>
      <b/>
      <u val="singleAccounting"/>
      <sz val="11"/>
      <color theme="1"/>
      <name val="Calibri"/>
      <family val="2"/>
      <scheme val="minor"/>
    </font>
    <font>
      <i/>
      <sz val="11"/>
      <color rgb="FFFF0000"/>
      <name val="Calibri"/>
      <family val="2"/>
      <scheme val="minor"/>
    </font>
    <font>
      <i/>
      <u/>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
    <border>
      <left/>
      <right/>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164" fontId="0" fillId="0" borderId="0" xfId="1" applyNumberFormat="1" applyFont="1"/>
    <xf numFmtId="164" fontId="2" fillId="0" borderId="0" xfId="1" applyNumberFormat="1" applyFont="1"/>
    <xf numFmtId="164" fontId="0" fillId="0" borderId="0" xfId="0" applyNumberFormat="1"/>
    <xf numFmtId="0" fontId="4" fillId="0" borderId="0" xfId="0" applyFont="1"/>
    <xf numFmtId="0" fontId="5" fillId="0" borderId="0" xfId="0" applyFont="1"/>
    <xf numFmtId="164" fontId="3" fillId="0" borderId="0" xfId="1" applyNumberFormat="1" applyFont="1"/>
    <xf numFmtId="164" fontId="2" fillId="0" borderId="1" xfId="1" applyNumberFormat="1" applyFont="1" applyBorder="1"/>
    <xf numFmtId="164" fontId="0" fillId="0" borderId="0" xfId="1" applyNumberFormat="1" applyFont="1" applyFill="1"/>
    <xf numFmtId="164" fontId="2" fillId="0" borderId="0" xfId="1" applyNumberFormat="1" applyFont="1" applyFill="1"/>
    <xf numFmtId="164" fontId="6" fillId="0" borderId="0" xfId="1" applyNumberFormat="1" applyFont="1" applyFill="1"/>
    <xf numFmtId="164" fontId="3" fillId="0" borderId="0" xfId="1" applyNumberFormat="1" applyFont="1" applyFill="1"/>
    <xf numFmtId="0" fontId="2" fillId="0" borderId="1" xfId="0" applyFont="1" applyBorder="1"/>
    <xf numFmtId="164" fontId="2" fillId="0" borderId="1" xfId="1" applyNumberFormat="1" applyFont="1" applyFill="1" applyBorder="1"/>
    <xf numFmtId="164" fontId="0" fillId="2" borderId="0" xfId="1" applyNumberFormat="1" applyFont="1" applyFill="1"/>
    <xf numFmtId="164" fontId="0" fillId="3" borderId="0" xfId="1" applyNumberFormat="1" applyFont="1" applyFill="1"/>
    <xf numFmtId="0" fontId="2" fillId="3" borderId="0" xfId="0" applyFont="1" applyFill="1"/>
    <xf numFmtId="0" fontId="3" fillId="3" borderId="0" xfId="0" applyFont="1" applyFill="1"/>
    <xf numFmtId="0" fontId="2" fillId="2" borderId="0" xfId="0" applyFont="1" applyFill="1"/>
    <xf numFmtId="0" fontId="0" fillId="4" borderId="0" xfId="0" applyFill="1"/>
    <xf numFmtId="164" fontId="0" fillId="4" borderId="0" xfId="1" applyNumberFormat="1" applyFont="1" applyFill="1"/>
    <xf numFmtId="164" fontId="2" fillId="4" borderId="0" xfId="1" applyNumberFormat="1" applyFont="1" applyFill="1"/>
    <xf numFmtId="164" fontId="0" fillId="4" borderId="0" xfId="0" applyNumberFormat="1" applyFill="1"/>
    <xf numFmtId="0" fontId="0" fillId="0" borderId="0" xfId="0"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0"/>
  <sheetViews>
    <sheetView workbookViewId="0">
      <selection activeCell="B2" sqref="B2"/>
    </sheetView>
  </sheetViews>
  <sheetFormatPr defaultRowHeight="14.5" x14ac:dyDescent="0.35"/>
  <cols>
    <col min="1" max="1" width="4.1796875" customWidth="1"/>
    <col min="2" max="2" width="42.1796875" customWidth="1"/>
    <col min="3" max="4" width="11.36328125" bestFit="1" customWidth="1"/>
  </cols>
  <sheetData>
    <row r="2" spans="2:5" x14ac:dyDescent="0.35">
      <c r="B2" s="2" t="s">
        <v>87</v>
      </c>
    </row>
    <row r="4" spans="2:5" x14ac:dyDescent="0.35">
      <c r="B4" s="2" t="s">
        <v>0</v>
      </c>
      <c r="C4" s="2" t="s">
        <v>1</v>
      </c>
      <c r="D4" s="2" t="s">
        <v>86</v>
      </c>
      <c r="E4">
        <v>2025</v>
      </c>
    </row>
    <row r="5" spans="2:5" x14ac:dyDescent="0.35">
      <c r="B5" s="2" t="s">
        <v>2</v>
      </c>
      <c r="C5" s="2"/>
      <c r="D5" s="2"/>
    </row>
    <row r="6" spans="2:5" x14ac:dyDescent="0.35">
      <c r="B6" t="s">
        <v>3</v>
      </c>
      <c r="C6" s="17">
        <v>320000</v>
      </c>
      <c r="D6" s="17">
        <v>350000</v>
      </c>
    </row>
    <row r="7" spans="2:5" x14ac:dyDescent="0.35">
      <c r="B7" t="s">
        <v>4</v>
      </c>
      <c r="C7" s="10">
        <v>210000</v>
      </c>
      <c r="D7" s="10">
        <v>100000</v>
      </c>
      <c r="E7">
        <v>50000</v>
      </c>
    </row>
    <row r="8" spans="2:5" x14ac:dyDescent="0.35">
      <c r="B8" t="s">
        <v>5</v>
      </c>
      <c r="C8" s="10">
        <v>70000</v>
      </c>
      <c r="D8" s="10">
        <v>74000</v>
      </c>
    </row>
    <row r="9" spans="2:5" x14ac:dyDescent="0.35">
      <c r="B9" s="1" t="s">
        <v>6</v>
      </c>
      <c r="C9" s="11">
        <f>SUM(C6:C8)</f>
        <v>600000</v>
      </c>
      <c r="D9" s="11">
        <f>SUM(D6:D8)</f>
        <v>524000</v>
      </c>
    </row>
    <row r="10" spans="2:5" s="1" customFormat="1" x14ac:dyDescent="0.35">
      <c r="C10" s="10"/>
      <c r="D10" s="10"/>
    </row>
    <row r="11" spans="2:5" x14ac:dyDescent="0.35">
      <c r="B11" s="2" t="s">
        <v>7</v>
      </c>
      <c r="C11" s="10"/>
      <c r="D11" s="10"/>
    </row>
    <row r="12" spans="2:5" x14ac:dyDescent="0.35">
      <c r="B12" t="s">
        <v>8</v>
      </c>
      <c r="C12" s="16">
        <v>180000</v>
      </c>
      <c r="D12" s="16">
        <v>200000</v>
      </c>
    </row>
    <row r="13" spans="2:5" x14ac:dyDescent="0.35">
      <c r="B13" t="s">
        <v>9</v>
      </c>
      <c r="C13" s="10">
        <v>140000</v>
      </c>
      <c r="D13" s="10">
        <v>170000</v>
      </c>
    </row>
    <row r="14" spans="2:5" x14ac:dyDescent="0.35">
      <c r="B14" t="s">
        <v>10</v>
      </c>
      <c r="C14" s="10">
        <v>30000</v>
      </c>
      <c r="D14" s="10">
        <v>34000</v>
      </c>
    </row>
    <row r="15" spans="2:5" x14ac:dyDescent="0.35">
      <c r="B15" s="1" t="s">
        <v>11</v>
      </c>
      <c r="C15" s="11">
        <f>SUM(C12:C14)</f>
        <v>350000</v>
      </c>
      <c r="D15" s="11">
        <f>SUM(D12:D14)</f>
        <v>404000</v>
      </c>
    </row>
    <row r="16" spans="2:5" x14ac:dyDescent="0.35">
      <c r="B16" s="1"/>
      <c r="C16" s="10"/>
      <c r="D16" s="10"/>
    </row>
    <row r="17" spans="2:6" ht="16" x14ac:dyDescent="0.5">
      <c r="B17" s="2" t="s">
        <v>12</v>
      </c>
      <c r="C17" s="12">
        <f>C9-C15</f>
        <v>250000</v>
      </c>
      <c r="D17" s="12">
        <f>D9-D15</f>
        <v>120000</v>
      </c>
    </row>
    <row r="18" spans="2:6" x14ac:dyDescent="0.35">
      <c r="B18" s="2"/>
      <c r="C18" s="10"/>
      <c r="D18" s="10"/>
    </row>
    <row r="19" spans="2:6" x14ac:dyDescent="0.35">
      <c r="B19" s="2" t="s">
        <v>13</v>
      </c>
      <c r="C19" s="10"/>
      <c r="D19" s="10"/>
    </row>
    <row r="20" spans="2:6" x14ac:dyDescent="0.35">
      <c r="B20" s="2"/>
      <c r="C20" s="10"/>
      <c r="D20" s="10"/>
    </row>
    <row r="21" spans="2:6" x14ac:dyDescent="0.35">
      <c r="B21" t="s">
        <v>14</v>
      </c>
      <c r="C21" s="10">
        <v>50000</v>
      </c>
      <c r="D21" s="10">
        <v>55000</v>
      </c>
    </row>
    <row r="22" spans="2:6" x14ac:dyDescent="0.35">
      <c r="B22" t="s">
        <v>15</v>
      </c>
      <c r="C22" s="10">
        <v>24000</v>
      </c>
      <c r="D22" s="10">
        <v>24000</v>
      </c>
      <c r="F22" s="5"/>
    </row>
    <row r="23" spans="2:6" x14ac:dyDescent="0.35">
      <c r="B23" t="s">
        <v>16</v>
      </c>
      <c r="C23" s="10">
        <v>7000</v>
      </c>
      <c r="D23" s="10">
        <v>8000</v>
      </c>
      <c r="F23" s="5"/>
    </row>
    <row r="24" spans="2:6" x14ac:dyDescent="0.35">
      <c r="B24" t="s">
        <v>17</v>
      </c>
      <c r="C24" s="10">
        <v>10000</v>
      </c>
      <c r="D24" s="10">
        <v>12500</v>
      </c>
      <c r="F24" s="5"/>
    </row>
    <row r="25" spans="2:6" x14ac:dyDescent="0.35">
      <c r="B25" t="s">
        <v>18</v>
      </c>
      <c r="C25" s="10">
        <v>6500</v>
      </c>
      <c r="D25" s="10">
        <v>6800</v>
      </c>
      <c r="F25" s="5"/>
    </row>
    <row r="26" spans="2:6" x14ac:dyDescent="0.35">
      <c r="B26" t="s">
        <v>19</v>
      </c>
      <c r="C26" s="10">
        <v>3500</v>
      </c>
      <c r="D26" s="10">
        <v>4000</v>
      </c>
      <c r="F26" s="5"/>
    </row>
    <row r="27" spans="2:6" x14ac:dyDescent="0.35">
      <c r="B27" t="s">
        <v>20</v>
      </c>
      <c r="C27" s="10">
        <v>8000</v>
      </c>
      <c r="D27" s="10">
        <v>9000</v>
      </c>
      <c r="F27" s="5"/>
    </row>
    <row r="28" spans="2:6" x14ac:dyDescent="0.35">
      <c r="B28" t="s">
        <v>21</v>
      </c>
      <c r="C28" s="10">
        <v>5000</v>
      </c>
      <c r="D28" s="10">
        <v>7000</v>
      </c>
      <c r="F28" s="5"/>
    </row>
    <row r="29" spans="2:6" x14ac:dyDescent="0.35">
      <c r="B29" t="s">
        <v>22</v>
      </c>
      <c r="C29" s="10">
        <v>9500</v>
      </c>
      <c r="D29" s="10">
        <v>10000</v>
      </c>
      <c r="F29" s="5"/>
    </row>
    <row r="30" spans="2:6" x14ac:dyDescent="0.35">
      <c r="B30" s="1" t="s">
        <v>23</v>
      </c>
      <c r="C30" s="11">
        <f>SUM(C21:C29)</f>
        <v>123500</v>
      </c>
      <c r="D30" s="11">
        <f>SUM(D21:D29)</f>
        <v>136300</v>
      </c>
      <c r="F30" s="5"/>
    </row>
    <row r="31" spans="2:6" x14ac:dyDescent="0.35">
      <c r="B31" s="1"/>
      <c r="C31" s="10"/>
      <c r="D31" s="10"/>
    </row>
    <row r="32" spans="2:6" x14ac:dyDescent="0.35">
      <c r="B32" s="2" t="s">
        <v>24</v>
      </c>
      <c r="C32" s="13">
        <f>C17-C30</f>
        <v>126500</v>
      </c>
      <c r="D32" s="13">
        <f>D17-D30</f>
        <v>-16300</v>
      </c>
    </row>
    <row r="33" spans="2:4" x14ac:dyDescent="0.35">
      <c r="B33" s="2"/>
      <c r="C33" s="10"/>
      <c r="D33" s="10"/>
    </row>
    <row r="34" spans="2:4" x14ac:dyDescent="0.35">
      <c r="B34" s="2" t="s">
        <v>25</v>
      </c>
      <c r="C34" s="10"/>
      <c r="D34" s="10"/>
    </row>
    <row r="35" spans="2:4" x14ac:dyDescent="0.35">
      <c r="B35" t="s">
        <v>26</v>
      </c>
      <c r="C35" s="10">
        <v>1000</v>
      </c>
      <c r="D35" s="10">
        <v>1500</v>
      </c>
    </row>
    <row r="36" spans="2:4" x14ac:dyDescent="0.35">
      <c r="B36" t="s">
        <v>27</v>
      </c>
      <c r="C36" s="10">
        <v>-1200</v>
      </c>
      <c r="D36" s="10">
        <v>-1500</v>
      </c>
    </row>
    <row r="37" spans="2:4" x14ac:dyDescent="0.35">
      <c r="C37" s="10"/>
      <c r="D37" s="10"/>
    </row>
    <row r="38" spans="2:4" x14ac:dyDescent="0.35">
      <c r="B38" s="1" t="s">
        <v>95</v>
      </c>
      <c r="C38" s="11">
        <f>C32+C35+C36</f>
        <v>126300</v>
      </c>
      <c r="D38" s="11">
        <f>D32+D35+D36</f>
        <v>-16300</v>
      </c>
    </row>
    <row r="39" spans="2:4" x14ac:dyDescent="0.35">
      <c r="B39" s="2"/>
      <c r="C39" s="10"/>
      <c r="D39" s="10"/>
    </row>
    <row r="40" spans="2:4" x14ac:dyDescent="0.35">
      <c r="B40" t="s">
        <v>88</v>
      </c>
      <c r="C40" s="10">
        <f>C38*-0.27</f>
        <v>-34101</v>
      </c>
      <c r="D40" s="10">
        <f>D38*-0.27</f>
        <v>4401</v>
      </c>
    </row>
    <row r="41" spans="2:4" x14ac:dyDescent="0.35">
      <c r="C41" s="10"/>
      <c r="D41" s="10"/>
    </row>
    <row r="42" spans="2:4" ht="15" thickBot="1" x14ac:dyDescent="0.4">
      <c r="B42" s="14" t="s">
        <v>96</v>
      </c>
      <c r="C42" s="15">
        <f>C38+C40</f>
        <v>92199</v>
      </c>
      <c r="D42" s="15">
        <f>D38+D40</f>
        <v>-11899</v>
      </c>
    </row>
    <row r="43" spans="2:4" x14ac:dyDescent="0.35">
      <c r="C43" s="10"/>
      <c r="D43" s="10"/>
    </row>
    <row r="44" spans="2:4" x14ac:dyDescent="0.35">
      <c r="B44" s="2" t="s">
        <v>28</v>
      </c>
      <c r="C44" s="10"/>
      <c r="D44" s="10"/>
    </row>
    <row r="45" spans="2:4" x14ac:dyDescent="0.35">
      <c r="C45" s="10"/>
      <c r="D45" s="10"/>
    </row>
    <row r="46" spans="2:4" x14ac:dyDescent="0.35">
      <c r="B46" s="2" t="s">
        <v>29</v>
      </c>
      <c r="C46" s="10"/>
      <c r="D46" s="10"/>
    </row>
    <row r="47" spans="2:4" x14ac:dyDescent="0.35">
      <c r="B47" s="6"/>
      <c r="C47" s="10"/>
      <c r="D47" s="10"/>
    </row>
    <row r="48" spans="2:4" x14ac:dyDescent="0.35">
      <c r="B48" t="s">
        <v>30</v>
      </c>
    </row>
    <row r="49" spans="2:13" x14ac:dyDescent="0.35">
      <c r="B49" t="s">
        <v>89</v>
      </c>
    </row>
    <row r="50" spans="2:13" x14ac:dyDescent="0.35">
      <c r="B50" t="s">
        <v>90</v>
      </c>
    </row>
    <row r="51" spans="2:13" x14ac:dyDescent="0.35">
      <c r="B51" t="s">
        <v>97</v>
      </c>
    </row>
    <row r="53" spans="2:13" x14ac:dyDescent="0.35">
      <c r="B53" s="2" t="s">
        <v>31</v>
      </c>
    </row>
    <row r="55" spans="2:13" x14ac:dyDescent="0.35">
      <c r="B55" s="7" t="s">
        <v>32</v>
      </c>
    </row>
    <row r="56" spans="2:13" x14ac:dyDescent="0.35">
      <c r="B56" t="s">
        <v>93</v>
      </c>
    </row>
    <row r="57" spans="2:13" x14ac:dyDescent="0.35">
      <c r="B57" t="s">
        <v>94</v>
      </c>
    </row>
    <row r="58" spans="2:13" x14ac:dyDescent="0.35">
      <c r="B58" t="s">
        <v>98</v>
      </c>
      <c r="C58" s="10"/>
      <c r="D58" s="10"/>
    </row>
    <row r="59" spans="2:13" x14ac:dyDescent="0.35">
      <c r="C59" s="10"/>
      <c r="D59" s="10"/>
    </row>
    <row r="60" spans="2:13" x14ac:dyDescent="0.35">
      <c r="B60" s="2" t="s">
        <v>91</v>
      </c>
      <c r="C60" s="10"/>
      <c r="D60" s="10"/>
    </row>
    <row r="61" spans="2:13" x14ac:dyDescent="0.35">
      <c r="C61" s="10"/>
      <c r="D61" s="10"/>
    </row>
    <row r="62" spans="2:13" x14ac:dyDescent="0.35">
      <c r="B62" s="25" t="s">
        <v>99</v>
      </c>
      <c r="C62" s="25"/>
      <c r="D62" s="25"/>
      <c r="E62" s="25"/>
      <c r="F62" s="25"/>
      <c r="G62" s="25"/>
      <c r="H62" s="25"/>
      <c r="I62" s="25"/>
      <c r="J62" s="25"/>
      <c r="K62" s="25"/>
      <c r="L62" s="25"/>
      <c r="M62" s="25"/>
    </row>
    <row r="63" spans="2:13" x14ac:dyDescent="0.35">
      <c r="B63" s="25"/>
      <c r="C63" s="25"/>
      <c r="D63" s="25"/>
      <c r="E63" s="25"/>
      <c r="F63" s="25"/>
      <c r="G63" s="25"/>
      <c r="H63" s="25"/>
      <c r="I63" s="25"/>
      <c r="J63" s="25"/>
      <c r="K63" s="25"/>
      <c r="L63" s="25"/>
      <c r="M63" s="25"/>
    </row>
    <row r="64" spans="2:13" x14ac:dyDescent="0.35">
      <c r="C64" s="10"/>
      <c r="D64" s="10"/>
    </row>
    <row r="65" spans="2:4" x14ac:dyDescent="0.35">
      <c r="B65" t="s">
        <v>100</v>
      </c>
      <c r="C65" s="10"/>
      <c r="D65" s="10"/>
    </row>
    <row r="66" spans="2:4" x14ac:dyDescent="0.35">
      <c r="C66" s="10"/>
      <c r="D66" s="10"/>
    </row>
    <row r="67" spans="2:4" x14ac:dyDescent="0.35">
      <c r="B67" t="s">
        <v>101</v>
      </c>
      <c r="C67" s="10"/>
      <c r="D67" s="10"/>
    </row>
    <row r="68" spans="2:4" x14ac:dyDescent="0.35">
      <c r="C68" s="10"/>
      <c r="D68" s="10"/>
    </row>
    <row r="69" spans="2:4" x14ac:dyDescent="0.35">
      <c r="C69" s="10"/>
      <c r="D69" s="10"/>
    </row>
    <row r="70" spans="2:4" x14ac:dyDescent="0.35">
      <c r="C70" s="10"/>
      <c r="D70" s="10"/>
    </row>
  </sheetData>
  <mergeCells count="1">
    <mergeCell ref="B62:M6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1305-56F7-4CA5-B496-552B71F6F32C}">
  <dimension ref="B1:M66"/>
  <sheetViews>
    <sheetView tabSelected="1" topLeftCell="A11" workbookViewId="0">
      <selection activeCell="I26" sqref="I26"/>
    </sheetView>
  </sheetViews>
  <sheetFormatPr defaultRowHeight="14.5" x14ac:dyDescent="0.35"/>
  <cols>
    <col min="1" max="1" width="5" customWidth="1"/>
    <col min="2" max="2" width="51.1796875" customWidth="1"/>
  </cols>
  <sheetData>
    <row r="1" spans="2:4" x14ac:dyDescent="0.35">
      <c r="B1" s="2" t="s">
        <v>92</v>
      </c>
      <c r="C1" s="3"/>
      <c r="D1" s="3"/>
    </row>
    <row r="2" spans="2:4" x14ac:dyDescent="0.35">
      <c r="C2" s="3"/>
      <c r="D2" s="3"/>
    </row>
    <row r="3" spans="2:4" x14ac:dyDescent="0.35">
      <c r="B3" s="2" t="s">
        <v>33</v>
      </c>
      <c r="C3" s="8" t="s">
        <v>86</v>
      </c>
      <c r="D3" s="8" t="s">
        <v>1</v>
      </c>
    </row>
    <row r="4" spans="2:4" x14ac:dyDescent="0.35">
      <c r="B4" s="18" t="s">
        <v>34</v>
      </c>
      <c r="C4" s="3"/>
      <c r="D4" s="3"/>
    </row>
    <row r="5" spans="2:4" x14ac:dyDescent="0.35">
      <c r="B5" s="20" t="s">
        <v>35</v>
      </c>
      <c r="C5" s="3"/>
      <c r="D5" s="3"/>
    </row>
    <row r="6" spans="2:4" x14ac:dyDescent="0.35">
      <c r="B6" s="21" t="s">
        <v>36</v>
      </c>
      <c r="C6" s="22">
        <v>179000</v>
      </c>
      <c r="D6" s="3">
        <v>28000</v>
      </c>
    </row>
    <row r="7" spans="2:4" x14ac:dyDescent="0.35">
      <c r="B7" t="s">
        <v>37</v>
      </c>
      <c r="C7" s="3">
        <v>60000</v>
      </c>
      <c r="D7" s="3">
        <v>45000</v>
      </c>
    </row>
    <row r="8" spans="2:4" x14ac:dyDescent="0.35">
      <c r="B8" t="s">
        <v>38</v>
      </c>
      <c r="C8" s="3">
        <v>12000</v>
      </c>
      <c r="D8" s="3">
        <v>10000</v>
      </c>
    </row>
    <row r="9" spans="2:4" x14ac:dyDescent="0.35">
      <c r="B9" t="s">
        <v>39</v>
      </c>
      <c r="C9" s="3">
        <v>2000</v>
      </c>
      <c r="D9" s="3">
        <v>1500</v>
      </c>
    </row>
    <row r="10" spans="2:4" s="1" customFormat="1" x14ac:dyDescent="0.35">
      <c r="B10" s="1" t="s">
        <v>40</v>
      </c>
      <c r="C10" s="4">
        <f>SUM(C6:C9)</f>
        <v>253000</v>
      </c>
      <c r="D10" s="4">
        <f>SUM(D6:D9)</f>
        <v>84500</v>
      </c>
    </row>
    <row r="11" spans="2:4" x14ac:dyDescent="0.35">
      <c r="C11" s="3"/>
      <c r="D11" s="3"/>
    </row>
    <row r="12" spans="2:4" x14ac:dyDescent="0.35">
      <c r="B12" s="20" t="s">
        <v>41</v>
      </c>
      <c r="C12" s="3"/>
      <c r="D12" s="3"/>
    </row>
    <row r="13" spans="2:4" x14ac:dyDescent="0.35">
      <c r="B13" t="s">
        <v>42</v>
      </c>
      <c r="C13" s="3">
        <v>90000</v>
      </c>
      <c r="D13" s="3">
        <v>80000</v>
      </c>
    </row>
    <row r="14" spans="2:4" x14ac:dyDescent="0.35">
      <c r="B14" t="s">
        <v>43</v>
      </c>
      <c r="C14" s="3">
        <v>-14000</v>
      </c>
      <c r="D14" s="3">
        <v>-12000</v>
      </c>
    </row>
    <row r="15" spans="2:4" x14ac:dyDescent="0.35">
      <c r="B15" t="s">
        <v>44</v>
      </c>
      <c r="C15" s="3">
        <f>SUM(C13:C14)</f>
        <v>76000</v>
      </c>
      <c r="D15" s="3">
        <f>SUM(D13:D14)</f>
        <v>68000</v>
      </c>
    </row>
    <row r="16" spans="2:4" x14ac:dyDescent="0.35">
      <c r="B16" s="1" t="s">
        <v>45</v>
      </c>
      <c r="C16" s="3">
        <v>76000</v>
      </c>
      <c r="D16" s="3">
        <v>68000</v>
      </c>
    </row>
    <row r="17" spans="2:7" x14ac:dyDescent="0.35">
      <c r="C17" s="3"/>
      <c r="D17" s="3"/>
    </row>
    <row r="18" spans="2:7" ht="15" thickBot="1" x14ac:dyDescent="0.4">
      <c r="B18" s="1" t="s">
        <v>46</v>
      </c>
      <c r="C18" s="9">
        <v>329000</v>
      </c>
      <c r="D18" s="9">
        <v>152500</v>
      </c>
      <c r="G18" s="24">
        <f>C18-C31</f>
        <v>269500</v>
      </c>
    </row>
    <row r="19" spans="2:7" x14ac:dyDescent="0.35">
      <c r="C19" s="3"/>
      <c r="D19" s="3"/>
    </row>
    <row r="20" spans="2:7" x14ac:dyDescent="0.35">
      <c r="B20" s="18" t="s">
        <v>47</v>
      </c>
      <c r="C20" s="3"/>
      <c r="D20" s="3"/>
    </row>
    <row r="21" spans="2:7" x14ac:dyDescent="0.35">
      <c r="B21" s="20" t="s">
        <v>48</v>
      </c>
      <c r="C21" s="3"/>
      <c r="D21" s="3"/>
    </row>
    <row r="22" spans="2:7" x14ac:dyDescent="0.35">
      <c r="B22" t="s">
        <v>49</v>
      </c>
      <c r="C22" s="3">
        <v>27000</v>
      </c>
      <c r="D22" s="3">
        <v>22000</v>
      </c>
    </row>
    <row r="23" spans="2:7" x14ac:dyDescent="0.35">
      <c r="B23" t="s">
        <v>50</v>
      </c>
      <c r="C23" s="3">
        <v>3000</v>
      </c>
      <c r="D23" s="3">
        <v>2000</v>
      </c>
    </row>
    <row r="24" spans="2:7" x14ac:dyDescent="0.35">
      <c r="B24" t="s">
        <v>51</v>
      </c>
      <c r="C24" s="3">
        <v>10000</v>
      </c>
      <c r="D24" s="3">
        <v>12000</v>
      </c>
    </row>
    <row r="25" spans="2:7" x14ac:dyDescent="0.35">
      <c r="B25" s="1" t="s">
        <v>52</v>
      </c>
      <c r="C25" s="4">
        <f>SUM(C22:C24)</f>
        <v>40000</v>
      </c>
      <c r="D25" s="4">
        <f>SUM(D22:D24)</f>
        <v>36000</v>
      </c>
    </row>
    <row r="26" spans="2:7" x14ac:dyDescent="0.35">
      <c r="C26" s="3"/>
      <c r="D26" s="3"/>
    </row>
    <row r="27" spans="2:7" x14ac:dyDescent="0.35">
      <c r="B27" s="20" t="s">
        <v>53</v>
      </c>
      <c r="C27" s="3"/>
      <c r="D27" s="3"/>
    </row>
    <row r="28" spans="2:7" x14ac:dyDescent="0.35">
      <c r="B28" t="s">
        <v>54</v>
      </c>
      <c r="C28" s="3">
        <v>19500</v>
      </c>
      <c r="D28" s="3">
        <v>21000</v>
      </c>
    </row>
    <row r="29" spans="2:7" x14ac:dyDescent="0.35">
      <c r="B29" s="1" t="s">
        <v>55</v>
      </c>
      <c r="C29" s="4">
        <v>19500</v>
      </c>
      <c r="D29" s="4">
        <v>21000</v>
      </c>
      <c r="F29" s="5"/>
    </row>
    <row r="30" spans="2:7" x14ac:dyDescent="0.35">
      <c r="C30" s="3"/>
      <c r="D30" s="3"/>
    </row>
    <row r="31" spans="2:7" x14ac:dyDescent="0.35">
      <c r="B31" s="1" t="s">
        <v>56</v>
      </c>
      <c r="C31" s="4">
        <f>C25+C29</f>
        <v>59500</v>
      </c>
      <c r="D31" s="4">
        <f>D25+D29</f>
        <v>57000</v>
      </c>
    </row>
    <row r="32" spans="2:7" x14ac:dyDescent="0.35">
      <c r="C32" s="3"/>
      <c r="D32" s="3"/>
    </row>
    <row r="33" spans="2:4" x14ac:dyDescent="0.35">
      <c r="B33" s="19" t="s">
        <v>57</v>
      </c>
      <c r="C33" s="3"/>
      <c r="D33" s="3"/>
    </row>
    <row r="34" spans="2:4" x14ac:dyDescent="0.35">
      <c r="B34" t="s">
        <v>58</v>
      </c>
      <c r="C34" s="3">
        <v>70000</v>
      </c>
      <c r="D34" s="3">
        <v>70000</v>
      </c>
    </row>
    <row r="35" spans="2:4" x14ac:dyDescent="0.35">
      <c r="B35" t="s">
        <v>59</v>
      </c>
      <c r="C35" s="3">
        <v>199500</v>
      </c>
      <c r="D35" s="3">
        <v>25500</v>
      </c>
    </row>
    <row r="36" spans="2:4" x14ac:dyDescent="0.35">
      <c r="B36" s="1" t="s">
        <v>60</v>
      </c>
      <c r="C36" s="23">
        <f>SUM(C34:C35)</f>
        <v>269500</v>
      </c>
      <c r="D36" s="4">
        <f>SUM(D34:D35)</f>
        <v>95500</v>
      </c>
    </row>
    <row r="37" spans="2:4" x14ac:dyDescent="0.35">
      <c r="C37" s="3"/>
      <c r="D37" s="3"/>
    </row>
    <row r="38" spans="2:4" ht="15" thickBot="1" x14ac:dyDescent="0.4">
      <c r="B38" s="1" t="s">
        <v>61</v>
      </c>
      <c r="C38" s="9">
        <f>C31+C36</f>
        <v>329000</v>
      </c>
      <c r="D38" s="9">
        <f>D31+D36</f>
        <v>152500</v>
      </c>
    </row>
    <row r="39" spans="2:4" x14ac:dyDescent="0.35">
      <c r="C39" s="3"/>
      <c r="D39" s="3"/>
    </row>
    <row r="40" spans="2:4" x14ac:dyDescent="0.35">
      <c r="C40" s="3"/>
      <c r="D40" s="3"/>
    </row>
    <row r="41" spans="2:4" x14ac:dyDescent="0.35">
      <c r="B41" s="6" t="s">
        <v>62</v>
      </c>
      <c r="C41" s="3"/>
      <c r="D41" s="3"/>
    </row>
    <row r="42" spans="2:4" x14ac:dyDescent="0.35">
      <c r="B42" s="6" t="s">
        <v>63</v>
      </c>
      <c r="C42" s="3"/>
      <c r="D42" s="3"/>
    </row>
    <row r="43" spans="2:4" x14ac:dyDescent="0.35">
      <c r="C43" s="3"/>
      <c r="D43" s="3"/>
    </row>
    <row r="44" spans="2:4" x14ac:dyDescent="0.35">
      <c r="B44" t="s">
        <v>64</v>
      </c>
      <c r="C44" s="3"/>
      <c r="D44" s="3"/>
    </row>
    <row r="45" spans="2:4" x14ac:dyDescent="0.35">
      <c r="B45" t="s">
        <v>102</v>
      </c>
      <c r="C45" s="3"/>
      <c r="D45" s="3"/>
    </row>
    <row r="46" spans="2:4" x14ac:dyDescent="0.35">
      <c r="B46" t="s">
        <v>103</v>
      </c>
      <c r="C46" s="3"/>
      <c r="D46" s="3"/>
    </row>
    <row r="47" spans="2:4" x14ac:dyDescent="0.35">
      <c r="B47" t="s">
        <v>104</v>
      </c>
      <c r="C47" s="3"/>
      <c r="D47" s="3"/>
    </row>
    <row r="48" spans="2:4" x14ac:dyDescent="0.35">
      <c r="C48" s="3"/>
      <c r="D48" s="3"/>
    </row>
    <row r="49" spans="2:13" x14ac:dyDescent="0.35">
      <c r="B49" s="6" t="s">
        <v>65</v>
      </c>
      <c r="C49" s="3"/>
      <c r="D49" s="3"/>
    </row>
    <row r="50" spans="2:13" x14ac:dyDescent="0.35">
      <c r="C50" s="3"/>
      <c r="D50" s="3"/>
    </row>
    <row r="51" spans="2:13" x14ac:dyDescent="0.35">
      <c r="B51" t="s">
        <v>66</v>
      </c>
      <c r="C51" s="3"/>
      <c r="D51" s="3"/>
    </row>
    <row r="52" spans="2:13" x14ac:dyDescent="0.35">
      <c r="B52" t="s">
        <v>106</v>
      </c>
      <c r="C52" s="3"/>
      <c r="D52" s="3"/>
    </row>
    <row r="53" spans="2:13" x14ac:dyDescent="0.35">
      <c r="B53" t="s">
        <v>107</v>
      </c>
      <c r="C53" s="3"/>
      <c r="D53" s="3"/>
    </row>
    <row r="54" spans="2:13" x14ac:dyDescent="0.35">
      <c r="B54" t="s">
        <v>105</v>
      </c>
      <c r="C54" s="3"/>
      <c r="D54" s="3"/>
    </row>
    <row r="55" spans="2:13" x14ac:dyDescent="0.35">
      <c r="C55" s="3"/>
      <c r="D55" s="3"/>
    </row>
    <row r="56" spans="2:13" x14ac:dyDescent="0.35">
      <c r="B56" s="6" t="s">
        <v>108</v>
      </c>
      <c r="C56" s="3"/>
      <c r="D56" s="3"/>
    </row>
    <row r="57" spans="2:13" x14ac:dyDescent="0.35">
      <c r="C57" s="3"/>
      <c r="D57" s="3"/>
    </row>
    <row r="58" spans="2:13" x14ac:dyDescent="0.35">
      <c r="B58" s="25" t="s">
        <v>109</v>
      </c>
      <c r="C58" s="25"/>
      <c r="D58" s="25"/>
      <c r="E58" s="25"/>
      <c r="F58" s="25"/>
      <c r="G58" s="25"/>
      <c r="H58" s="25"/>
      <c r="I58" s="25"/>
      <c r="J58" s="25"/>
      <c r="K58" s="25"/>
      <c r="L58" s="25"/>
      <c r="M58" s="25"/>
    </row>
    <row r="59" spans="2:13" x14ac:dyDescent="0.35">
      <c r="B59" s="25"/>
      <c r="C59" s="25"/>
      <c r="D59" s="25"/>
      <c r="E59" s="25"/>
      <c r="F59" s="25"/>
      <c r="G59" s="25"/>
      <c r="H59" s="25"/>
      <c r="I59" s="25"/>
      <c r="J59" s="25"/>
      <c r="K59" s="25"/>
      <c r="L59" s="25"/>
      <c r="M59" s="25"/>
    </row>
    <row r="60" spans="2:13" x14ac:dyDescent="0.35">
      <c r="C60" s="3"/>
      <c r="D60" s="3"/>
    </row>
    <row r="61" spans="2:13" x14ac:dyDescent="0.35">
      <c r="B61" t="s">
        <v>110</v>
      </c>
      <c r="C61" s="3"/>
      <c r="D61" s="3"/>
    </row>
    <row r="62" spans="2:13" x14ac:dyDescent="0.35">
      <c r="C62" s="3"/>
      <c r="D62" s="3"/>
    </row>
    <row r="63" spans="2:13" x14ac:dyDescent="0.35">
      <c r="B63" t="s">
        <v>111</v>
      </c>
      <c r="C63" s="3"/>
      <c r="D63" s="3"/>
    </row>
    <row r="64" spans="2:13" x14ac:dyDescent="0.35">
      <c r="C64" s="3"/>
      <c r="D64" s="3"/>
    </row>
    <row r="65" spans="3:4" x14ac:dyDescent="0.35">
      <c r="C65" s="3"/>
      <c r="D65" s="3"/>
    </row>
    <row r="66" spans="3:4" x14ac:dyDescent="0.35">
      <c r="C66" s="3"/>
      <c r="D66" s="3"/>
    </row>
  </sheetData>
  <mergeCells count="1">
    <mergeCell ref="B58:M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9EE0F-6A67-4B72-A857-87063553EF76}">
  <dimension ref="B1:D40"/>
  <sheetViews>
    <sheetView workbookViewId="0">
      <selection activeCell="C19" sqref="C19"/>
    </sheetView>
  </sheetViews>
  <sheetFormatPr defaultRowHeight="14.5" x14ac:dyDescent="0.35"/>
  <cols>
    <col min="1" max="1" width="4.1796875" customWidth="1"/>
    <col min="2" max="2" width="38.6328125" customWidth="1"/>
  </cols>
  <sheetData>
    <row r="1" spans="2:4" x14ac:dyDescent="0.35">
      <c r="B1" s="2" t="s">
        <v>112</v>
      </c>
      <c r="C1" s="3"/>
      <c r="D1" s="3"/>
    </row>
    <row r="2" spans="2:4" x14ac:dyDescent="0.35">
      <c r="C2" s="3"/>
      <c r="D2" s="3"/>
    </row>
    <row r="3" spans="2:4" x14ac:dyDescent="0.35">
      <c r="B3" s="2" t="s">
        <v>67</v>
      </c>
      <c r="C3" s="8" t="s">
        <v>86</v>
      </c>
      <c r="D3" s="8" t="s">
        <v>1</v>
      </c>
    </row>
    <row r="4" spans="2:4" x14ac:dyDescent="0.35">
      <c r="B4" s="7" t="s">
        <v>68</v>
      </c>
      <c r="C4" s="3"/>
      <c r="D4" s="3"/>
    </row>
    <row r="5" spans="2:4" x14ac:dyDescent="0.35">
      <c r="B5" t="s">
        <v>69</v>
      </c>
      <c r="C5" s="3">
        <v>674000</v>
      </c>
      <c r="D5" s="3">
        <v>590000</v>
      </c>
    </row>
    <row r="6" spans="2:4" x14ac:dyDescent="0.35">
      <c r="B6" t="s">
        <v>70</v>
      </c>
      <c r="C6" s="3">
        <v>-511000</v>
      </c>
      <c r="D6" s="3">
        <v>-450000</v>
      </c>
    </row>
    <row r="7" spans="2:4" x14ac:dyDescent="0.35">
      <c r="B7" s="1" t="s">
        <v>71</v>
      </c>
      <c r="C7" s="4">
        <f>SUM(C5:C6)</f>
        <v>163000</v>
      </c>
      <c r="D7" s="4">
        <f>SUM(D5:D6)</f>
        <v>140000</v>
      </c>
    </row>
    <row r="8" spans="2:4" x14ac:dyDescent="0.35">
      <c r="C8" s="3"/>
      <c r="D8" s="3"/>
    </row>
    <row r="9" spans="2:4" x14ac:dyDescent="0.35">
      <c r="B9" s="7" t="s">
        <v>72</v>
      </c>
      <c r="C9" s="3"/>
      <c r="D9" s="3"/>
    </row>
    <row r="10" spans="2:4" x14ac:dyDescent="0.35">
      <c r="B10" t="s">
        <v>73</v>
      </c>
      <c r="C10" s="3">
        <v>-6000</v>
      </c>
      <c r="D10" s="3">
        <v>-10000</v>
      </c>
    </row>
    <row r="11" spans="2:4" x14ac:dyDescent="0.35">
      <c r="B11" s="1" t="s">
        <v>74</v>
      </c>
      <c r="C11" s="4">
        <v>-6000</v>
      </c>
      <c r="D11" s="4">
        <v>-10000</v>
      </c>
    </row>
    <row r="12" spans="2:4" x14ac:dyDescent="0.35">
      <c r="C12" s="3"/>
      <c r="D12" s="3"/>
    </row>
    <row r="13" spans="2:4" x14ac:dyDescent="0.35">
      <c r="B13" s="7" t="s">
        <v>75</v>
      </c>
      <c r="C13" s="3"/>
      <c r="D13" s="3"/>
    </row>
    <row r="14" spans="2:4" x14ac:dyDescent="0.35">
      <c r="B14" t="s">
        <v>76</v>
      </c>
      <c r="C14" s="3">
        <v>-6000</v>
      </c>
      <c r="D14" s="3">
        <v>-6000</v>
      </c>
    </row>
    <row r="15" spans="2:4" x14ac:dyDescent="0.35">
      <c r="B15" s="1" t="s">
        <v>77</v>
      </c>
      <c r="C15" s="4">
        <v>-6000</v>
      </c>
      <c r="D15" s="4">
        <v>-6000</v>
      </c>
    </row>
    <row r="16" spans="2:4" x14ac:dyDescent="0.35">
      <c r="C16" s="3"/>
      <c r="D16" s="3"/>
    </row>
    <row r="17" spans="2:4" x14ac:dyDescent="0.35">
      <c r="B17" s="1" t="s">
        <v>78</v>
      </c>
      <c r="C17" s="4">
        <v>151000</v>
      </c>
      <c r="D17" s="4">
        <v>124000</v>
      </c>
    </row>
    <row r="18" spans="2:4" x14ac:dyDescent="0.35">
      <c r="B18" s="1" t="s">
        <v>79</v>
      </c>
      <c r="C18" s="4">
        <v>28000</v>
      </c>
      <c r="D18" s="4">
        <v>28000</v>
      </c>
    </row>
    <row r="19" spans="2:4" x14ac:dyDescent="0.35">
      <c r="B19" s="1" t="s">
        <v>80</v>
      </c>
      <c r="C19" s="23">
        <v>179000</v>
      </c>
      <c r="D19" s="4">
        <v>152000</v>
      </c>
    </row>
    <row r="20" spans="2:4" x14ac:dyDescent="0.35">
      <c r="C20" s="3"/>
      <c r="D20" s="3"/>
    </row>
    <row r="21" spans="2:4" x14ac:dyDescent="0.35">
      <c r="C21" s="3"/>
      <c r="D21" s="3"/>
    </row>
    <row r="22" spans="2:4" x14ac:dyDescent="0.35">
      <c r="B22" s="6" t="s">
        <v>113</v>
      </c>
      <c r="C22" s="3"/>
      <c r="D22" s="3"/>
    </row>
    <row r="23" spans="2:4" x14ac:dyDescent="0.35">
      <c r="C23" s="3"/>
      <c r="D23" s="3"/>
    </row>
    <row r="24" spans="2:4" x14ac:dyDescent="0.35">
      <c r="B24" t="s">
        <v>114</v>
      </c>
      <c r="C24" s="3"/>
      <c r="D24" s="3"/>
    </row>
    <row r="25" spans="2:4" x14ac:dyDescent="0.35">
      <c r="C25" s="3"/>
      <c r="D25" s="3"/>
    </row>
    <row r="26" spans="2:4" x14ac:dyDescent="0.35">
      <c r="B26" t="s">
        <v>115</v>
      </c>
      <c r="C26" s="3"/>
      <c r="D26" s="3"/>
    </row>
    <row r="27" spans="2:4" x14ac:dyDescent="0.35">
      <c r="C27" s="3"/>
      <c r="D27" s="3"/>
    </row>
    <row r="28" spans="2:4" x14ac:dyDescent="0.35">
      <c r="B28" t="s">
        <v>116</v>
      </c>
      <c r="C28" s="3"/>
      <c r="D28" s="3"/>
    </row>
    <row r="29" spans="2:4" x14ac:dyDescent="0.35">
      <c r="C29" s="3"/>
      <c r="D29" s="3"/>
    </row>
    <row r="30" spans="2:4" x14ac:dyDescent="0.35">
      <c r="C30" s="3"/>
      <c r="D30" s="3"/>
    </row>
    <row r="31" spans="2:4" x14ac:dyDescent="0.35">
      <c r="C31" s="3"/>
      <c r="D31" s="3"/>
    </row>
    <row r="32" spans="2:4" x14ac:dyDescent="0.35">
      <c r="B32" t="s">
        <v>81</v>
      </c>
      <c r="C32" s="3"/>
      <c r="D32" s="3"/>
    </row>
    <row r="33" spans="2:4" x14ac:dyDescent="0.35">
      <c r="C33" s="3"/>
      <c r="D33" s="3"/>
    </row>
    <row r="34" spans="2:4" x14ac:dyDescent="0.35">
      <c r="B34" t="s">
        <v>82</v>
      </c>
    </row>
    <row r="36" spans="2:4" x14ac:dyDescent="0.35">
      <c r="B36" t="s">
        <v>83</v>
      </c>
    </row>
    <row r="38" spans="2:4" x14ac:dyDescent="0.35">
      <c r="B38" t="s">
        <v>84</v>
      </c>
    </row>
    <row r="40" spans="2:4" x14ac:dyDescent="0.35">
      <c r="B40"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Income Statement</vt:lpstr>
      <vt:lpstr>Balance Sheet</vt:lpstr>
      <vt:lpstr>Cashflow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Tiyese Botha</dc:creator>
  <cp:lastModifiedBy>Dimakatso Maduma</cp:lastModifiedBy>
  <dcterms:created xsi:type="dcterms:W3CDTF">2015-06-05T18:17:20Z</dcterms:created>
  <dcterms:modified xsi:type="dcterms:W3CDTF">2024-11-08T04:41:51Z</dcterms:modified>
</cp:coreProperties>
</file>